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6B8CE560-ECF9-426A-AA5F-BC4AE4F87FD1}" xr6:coauthVersionLast="47" xr6:coauthVersionMax="47" xr10:uidLastSave="{00000000-0000-0000-0000-000000000000}"/>
  <bookViews>
    <workbookView xWindow="-120" yWindow="-120" windowWidth="29040" windowHeight="15840" xr2:uid="{FA382CF5-FB90-484E-9720-32EA884A4082}"/>
  </bookViews>
  <sheets>
    <sheet name="Pohledávky" sheetId="1" r:id="rId1"/>
    <sheet name="Pohledávky - ovládaná - short" sheetId="2" r:id="rId2"/>
    <sheet name="Pohledávky - ovládaná - lo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18" i="2"/>
  <c r="B19" i="2"/>
  <c r="D34" i="2" l="1"/>
  <c r="D22" i="2" l="1"/>
  <c r="D14" i="2"/>
  <c r="D15" i="2"/>
  <c r="D19" i="2" s="1"/>
  <c r="D16" i="2"/>
  <c r="D17" i="2"/>
  <c r="D13" i="2"/>
  <c r="D7" i="2"/>
  <c r="D10" i="3"/>
  <c r="D17" i="3" s="1"/>
  <c r="D37" i="2" l="1"/>
</calcChain>
</file>

<file path=xl/sharedStrings.xml><?xml version="1.0" encoding="utf-8"?>
<sst xmlns="http://schemas.openxmlformats.org/spreadsheetml/2006/main" count="104" uniqueCount="66">
  <si>
    <t>Pohledávky</t>
  </si>
  <si>
    <t>Dlouhodobé pohledávky</t>
  </si>
  <si>
    <t>Pohledávky z obchodních vztahů</t>
  </si>
  <si>
    <t>Pohledávky - ovládaná nebo ovládající osoba</t>
  </si>
  <si>
    <t>Pohledávky - podstatný vliv</t>
  </si>
  <si>
    <t>Odložená daňová pohledávka</t>
  </si>
  <si>
    <t>Pohledávky - ostatní</t>
  </si>
  <si>
    <t>Pohledávky za společníky</t>
  </si>
  <si>
    <t>Dlouhodobé poskytnuté zálohy</t>
  </si>
  <si>
    <t>Dohadné účty aktivní</t>
  </si>
  <si>
    <t>Jiné pohledávky</t>
  </si>
  <si>
    <t>Krátkodobé pohledávky</t>
  </si>
  <si>
    <t>Sociální zabezpečení a zdravotní pojištění</t>
  </si>
  <si>
    <t>Stát - daňové pohledávky</t>
  </si>
  <si>
    <t>Krátkodobé poskytnuté zálohy</t>
  </si>
  <si>
    <t>Běžné účetní období</t>
  </si>
  <si>
    <t>Brutto</t>
  </si>
  <si>
    <t>Korekce</t>
  </si>
  <si>
    <t>Netto</t>
  </si>
  <si>
    <t>EUR</t>
  </si>
  <si>
    <t>FX</t>
  </si>
  <si>
    <t>CZK</t>
  </si>
  <si>
    <t>Liberty Ostrava Limited</t>
  </si>
  <si>
    <t>Poskytnutá půjčka</t>
  </si>
  <si>
    <t>Liberty Commercial CZ</t>
  </si>
  <si>
    <t>Celkem</t>
  </si>
  <si>
    <t>Tis. Kč</t>
  </si>
  <si>
    <t>Liberty Finance Management Ltd</t>
  </si>
  <si>
    <t>Liberty Magona S.R.L.</t>
  </si>
  <si>
    <t>LIBERTY STEEL CENTRAL EUROPE Kft.</t>
  </si>
  <si>
    <t>Liberty Dudelange Limited</t>
  </si>
  <si>
    <t>Liberty Liège-Dudelange (LU) S.A.</t>
  </si>
  <si>
    <t>Poskytnuté půjčky</t>
  </si>
  <si>
    <t>Pohledávky za Liberty Finance Management (kompenzace finančních nákladů)</t>
  </si>
  <si>
    <t>Kompenzace finančních nákladů</t>
  </si>
  <si>
    <t>Pohledávky za Liberty Finance Management Ltd</t>
  </si>
  <si>
    <t>03511002 Pohledávky z úroků - Liberty Ostrava Limited</t>
  </si>
  <si>
    <t>03511003 Pohledávky z úroků - Liberty Finance Management Lt</t>
  </si>
  <si>
    <t>03511004 Pohledávky z úroků - Liberty Czestochowa</t>
  </si>
  <si>
    <t>03511006 Pohledávky z úroků - Liberty Magona</t>
  </si>
  <si>
    <t>03511007 Pohledávky z úroků - Liberty Steel Central Europe</t>
  </si>
  <si>
    <t>03511010 Pohledávky z úroků - Liberty Dudelange Ltd</t>
  </si>
  <si>
    <t>03511011 Pohledávky z úroků - Liberty Liege Dudelange (LU)</t>
  </si>
  <si>
    <t>Subjekt</t>
  </si>
  <si>
    <t>Pohledávka z alokace zisku za minulá období (z komanditní společnosti Liberty Commercial CZ)</t>
  </si>
  <si>
    <t>Pohledávky z úroků z poskytnutých půjček/poskytnuté zálohy</t>
  </si>
  <si>
    <t>úroky z poskytnutých půjček</t>
  </si>
  <si>
    <t>úroky z poskytnuté zálohy</t>
  </si>
  <si>
    <t>K 31.1.2024</t>
  </si>
  <si>
    <t>03511013 Pohledávky z úroků - Liberty Galati</t>
  </si>
  <si>
    <t>Liberty Galati</t>
  </si>
  <si>
    <t>Dohadná položka na alokaci zisku za období 3/2022 + 3/2023 + 1/2024 (z komanditní společnosti Liberty Commercial CZ)</t>
  </si>
  <si>
    <t>detaily na vedlejším listě</t>
  </si>
  <si>
    <t>saldokonta (účty 311 + 315)</t>
  </si>
  <si>
    <t>Půjčky zaměstnancům - dlouhodobé</t>
  </si>
  <si>
    <t xml:space="preserve">Odložená daňová pohledávka </t>
  </si>
  <si>
    <t>Pohledávka z titulu DPH</t>
  </si>
  <si>
    <t>saldokonta (účty 314)</t>
  </si>
  <si>
    <t>Pohledávka zejména  z titulu zaplacených kaucí (platba dodavatelům: Teckcoal + poskytovatelé energií)</t>
  </si>
  <si>
    <t xml:space="preserve">Dohady - služby poskytnuta/ výrobek prodán (faktura nebyla vystavena) 116 mil. Kč + dohady na úroky z poskytnutých půjček ve skupině ve výši 629 mil. Kč </t>
  </si>
  <si>
    <t>Pohledávky - ovládaná nebo ovládající osoba - krátkodobé</t>
  </si>
  <si>
    <t>Pohledávky - ovládaná nebo ovládající osoba - dlouhodobé</t>
  </si>
  <si>
    <t>Poskytnuté zálohy na zásoby</t>
  </si>
  <si>
    <t>Položka je součásti zásob</t>
  </si>
  <si>
    <t>Poskytnuté zálohy na dlouhodobý hmotný majetek</t>
  </si>
  <si>
    <t>Položka je součásti dlouhodobého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</si>
</sst>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5">
    <xf numFmtId="0" fontId="0" fillId="0" borderId="0" xfId="0"/>
    <xf numFmtId="37" fontId="3" fillId="3" borderId="1" xfId="0" applyNumberFormat="1" applyFont="1" applyFill="1" applyBorder="1" applyAlignment="1">
      <alignment horizontal="right"/>
    </xf>
    <xf numFmtId="37" fontId="3" fillId="3" borderId="2" xfId="0" applyNumberFormat="1" applyFont="1" applyFill="1" applyBorder="1" applyAlignment="1">
      <alignment horizontal="right"/>
    </xf>
    <xf numFmtId="37" fontId="4" fillId="3" borderId="3" xfId="0" applyNumberFormat="1" applyFont="1" applyFill="1" applyBorder="1" applyAlignment="1">
      <alignment horizontal="right"/>
    </xf>
    <xf numFmtId="37" fontId="4" fillId="0" borderId="4" xfId="1" applyNumberFormat="1" applyFont="1" applyBorder="1"/>
    <xf numFmtId="37" fontId="3" fillId="0" borderId="5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5" fillId="0" borderId="8" xfId="0" applyNumberFormat="1" applyFont="1" applyBorder="1" applyAlignment="1" applyProtection="1">
      <alignment horizontal="right"/>
      <protection locked="0"/>
    </xf>
    <xf numFmtId="37" fontId="5" fillId="0" borderId="9" xfId="0" applyNumberFormat="1" applyFont="1" applyBorder="1" applyAlignment="1" applyProtection="1">
      <alignment horizontal="right"/>
      <protection locked="0"/>
    </xf>
    <xf numFmtId="37" fontId="5" fillId="0" borderId="10" xfId="0" applyNumberFormat="1" applyFont="1" applyBorder="1" applyAlignment="1">
      <alignment horizontal="right"/>
    </xf>
    <xf numFmtId="37" fontId="5" fillId="0" borderId="11" xfId="0" applyNumberFormat="1" applyFont="1" applyBorder="1" applyAlignment="1" applyProtection="1">
      <alignment horizontal="right"/>
      <protection locked="0"/>
    </xf>
    <xf numFmtId="37" fontId="5" fillId="0" borderId="12" xfId="0" applyNumberFormat="1" applyFont="1" applyBorder="1" applyAlignment="1" applyProtection="1">
      <alignment horizontal="right"/>
      <protection locked="0"/>
    </xf>
    <xf numFmtId="37" fontId="8" fillId="0" borderId="11" xfId="0" applyNumberFormat="1" applyFont="1" applyBorder="1" applyAlignment="1" applyProtection="1">
      <alignment horizontal="right"/>
      <protection locked="0"/>
    </xf>
    <xf numFmtId="37" fontId="8" fillId="0" borderId="12" xfId="0" applyNumberFormat="1" applyFont="1" applyBorder="1" applyAlignment="1" applyProtection="1">
      <alignment horizontal="right"/>
      <protection locked="0"/>
    </xf>
    <xf numFmtId="37" fontId="8" fillId="0" borderId="10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15" xfId="0" applyNumberFormat="1" applyFont="1" applyBorder="1" applyAlignment="1" applyProtection="1">
      <alignment horizontal="right"/>
      <protection locked="0"/>
    </xf>
    <xf numFmtId="37" fontId="8" fillId="0" borderId="16" xfId="0" applyNumberFormat="1" applyFont="1" applyBorder="1" applyAlignment="1" applyProtection="1">
      <alignment horizontal="right"/>
      <protection locked="0"/>
    </xf>
    <xf numFmtId="37" fontId="8" fillId="0" borderId="17" xfId="0" applyNumberFormat="1" applyFont="1" applyBorder="1" applyAlignment="1">
      <alignment horizontal="right"/>
    </xf>
    <xf numFmtId="37" fontId="4" fillId="0" borderId="3" xfId="0" applyNumberFormat="1" applyFont="1" applyBorder="1" applyAlignment="1">
      <alignment horizontal="right"/>
    </xf>
    <xf numFmtId="37" fontId="6" fillId="0" borderId="18" xfId="1" applyNumberFormat="1" applyFont="1" applyBorder="1"/>
    <xf numFmtId="37" fontId="6" fillId="0" borderId="19" xfId="1" applyNumberFormat="1" applyFont="1" applyBorder="1"/>
    <xf numFmtId="37" fontId="5" fillId="0" borderId="20" xfId="0" applyNumberFormat="1" applyFont="1" applyBorder="1" applyAlignment="1" applyProtection="1">
      <alignment horizontal="right"/>
      <protection locked="0"/>
    </xf>
    <xf numFmtId="37" fontId="5" fillId="0" borderId="13" xfId="0" applyNumberFormat="1" applyFont="1" applyBorder="1" applyAlignment="1">
      <alignment horizontal="right"/>
    </xf>
    <xf numFmtId="37" fontId="6" fillId="0" borderId="19" xfId="1" applyNumberFormat="1" applyFont="1" applyBorder="1" applyAlignment="1">
      <alignment wrapText="1"/>
    </xf>
    <xf numFmtId="37" fontId="6" fillId="0" borderId="13" xfId="0" applyNumberFormat="1" applyFont="1" applyBorder="1" applyAlignment="1">
      <alignment horizontal="right"/>
    </xf>
    <xf numFmtId="37" fontId="7" fillId="0" borderId="19" xfId="1" applyNumberFormat="1" applyFont="1" applyBorder="1" applyAlignment="1">
      <alignment wrapText="1"/>
    </xf>
    <xf numFmtId="37" fontId="8" fillId="0" borderId="20" xfId="0" applyNumberFormat="1" applyFont="1" applyBorder="1" applyAlignment="1" applyProtection="1">
      <alignment horizontal="right"/>
      <protection locked="0"/>
    </xf>
    <xf numFmtId="37" fontId="7" fillId="0" borderId="19" xfId="1" applyNumberFormat="1" applyFont="1" applyBorder="1"/>
    <xf numFmtId="37" fontId="8" fillId="4" borderId="20" xfId="0" applyNumberFormat="1" applyFont="1" applyFill="1" applyBorder="1" applyAlignment="1" applyProtection="1">
      <alignment horizontal="right"/>
      <protection locked="0"/>
    </xf>
    <xf numFmtId="37" fontId="7" fillId="0" borderId="21" xfId="1" applyNumberFormat="1" applyFont="1" applyBorder="1"/>
    <xf numFmtId="37" fontId="7" fillId="0" borderId="22" xfId="0" applyNumberFormat="1" applyFont="1" applyBorder="1" applyAlignment="1" applyProtection="1">
      <alignment horizontal="right"/>
      <protection locked="0"/>
    </xf>
    <xf numFmtId="37" fontId="7" fillId="0" borderId="16" xfId="0" applyNumberFormat="1" applyFont="1" applyBorder="1" applyAlignment="1" applyProtection="1">
      <alignment horizontal="right"/>
      <protection locked="0"/>
    </xf>
    <xf numFmtId="37" fontId="7" fillId="0" borderId="17" xfId="0" applyNumberFormat="1" applyFont="1" applyBorder="1" applyAlignment="1">
      <alignment horizontal="right"/>
    </xf>
    <xf numFmtId="37" fontId="3" fillId="0" borderId="27" xfId="1" applyNumberFormat="1" applyFont="1" applyBorder="1" applyAlignment="1">
      <alignment horizontal="center" vertical="center"/>
    </xf>
    <xf numFmtId="37" fontId="3" fillId="0" borderId="28" xfId="1" applyNumberFormat="1" applyFont="1" applyBorder="1" applyAlignment="1">
      <alignment horizontal="center" vertical="center"/>
    </xf>
    <xf numFmtId="37" fontId="3" fillId="0" borderId="29" xfId="1" applyNumberFormat="1" applyFont="1" applyBorder="1" applyAlignment="1">
      <alignment horizontal="center" vertical="center"/>
    </xf>
    <xf numFmtId="37" fontId="3" fillId="0" borderId="14" xfId="1" applyNumberFormat="1" applyFont="1" applyBorder="1" applyAlignment="1">
      <alignment horizontal="center" vertical="center"/>
    </xf>
    <xf numFmtId="37" fontId="3" fillId="0" borderId="30" xfId="1" applyNumberFormat="1" applyFont="1" applyBorder="1" applyAlignment="1">
      <alignment horizontal="center" vertical="center"/>
    </xf>
    <xf numFmtId="37" fontId="5" fillId="5" borderId="11" xfId="0" applyNumberFormat="1" applyFont="1" applyFill="1" applyBorder="1" applyAlignment="1" applyProtection="1">
      <alignment horizontal="right"/>
      <protection locked="0"/>
    </xf>
    <xf numFmtId="37" fontId="5" fillId="5" borderId="12" xfId="0" applyNumberFormat="1" applyFont="1" applyFill="1" applyBorder="1" applyAlignment="1" applyProtection="1">
      <alignment horizontal="right"/>
      <protection locked="0"/>
    </xf>
    <xf numFmtId="37" fontId="5" fillId="5" borderId="10" xfId="0" applyNumberFormat="1" applyFont="1" applyFill="1" applyBorder="1" applyAlignment="1">
      <alignment horizontal="right"/>
    </xf>
    <xf numFmtId="37" fontId="5" fillId="5" borderId="20" xfId="0" applyNumberFormat="1" applyFont="1" applyFill="1" applyBorder="1" applyAlignment="1" applyProtection="1">
      <alignment horizontal="right"/>
      <protection locked="0"/>
    </xf>
    <xf numFmtId="37" fontId="5" fillId="5" borderId="13" xfId="0" applyNumberFormat="1" applyFont="1" applyFill="1" applyBorder="1" applyAlignment="1">
      <alignment horizontal="right"/>
    </xf>
    <xf numFmtId="37" fontId="3" fillId="0" borderId="31" xfId="1" applyNumberFormat="1" applyFont="1" applyBorder="1" applyAlignment="1">
      <alignment horizontal="center" vertical="center"/>
    </xf>
    <xf numFmtId="0" fontId="0" fillId="0" borderId="12" xfId="0" applyBorder="1"/>
    <xf numFmtId="3" fontId="0" fillId="0" borderId="12" xfId="0" applyNumberFormat="1" applyBorder="1"/>
    <xf numFmtId="3" fontId="1" fillId="5" borderId="12" xfId="0" applyNumberFormat="1" applyFont="1" applyFill="1" applyBorder="1"/>
    <xf numFmtId="3" fontId="0" fillId="0" borderId="0" xfId="0" applyNumberFormat="1"/>
    <xf numFmtId="3" fontId="0" fillId="5" borderId="12" xfId="0" applyNumberFormat="1" applyFill="1" applyBorder="1"/>
    <xf numFmtId="4" fontId="0" fillId="0" borderId="0" xfId="0" applyNumberFormat="1" applyAlignment="1">
      <alignment horizontal="right" vertical="top"/>
    </xf>
    <xf numFmtId="0" fontId="0" fillId="0" borderId="12" xfId="0" applyBorder="1" applyAlignment="1">
      <alignment horizontal="center"/>
    </xf>
    <xf numFmtId="0" fontId="9" fillId="0" borderId="0" xfId="0" applyFont="1"/>
    <xf numFmtId="0" fontId="9" fillId="0" borderId="12" xfId="0" applyFont="1" applyBorder="1"/>
    <xf numFmtId="3" fontId="9" fillId="0" borderId="12" xfId="0" applyNumberFormat="1" applyFont="1" applyBorder="1"/>
    <xf numFmtId="3" fontId="9" fillId="5" borderId="12" xfId="0" applyNumberFormat="1" applyFont="1" applyFill="1" applyBorder="1"/>
    <xf numFmtId="0" fontId="0" fillId="0" borderId="0" xfId="0" applyAlignment="1">
      <alignment wrapText="1"/>
    </xf>
    <xf numFmtId="0" fontId="10" fillId="0" borderId="0" xfId="0" applyFont="1"/>
    <xf numFmtId="37" fontId="4" fillId="2" borderId="4" xfId="1" applyNumberFormat="1" applyFont="1" applyFill="1" applyBorder="1"/>
    <xf numFmtId="37" fontId="7" fillId="0" borderId="20" xfId="0" applyNumberFormat="1" applyFont="1" applyBorder="1" applyAlignment="1" applyProtection="1">
      <alignment horizontal="right"/>
      <protection locked="0"/>
    </xf>
    <xf numFmtId="37" fontId="6" fillId="0" borderId="4" xfId="1" applyNumberFormat="1" applyFont="1" applyBorder="1"/>
    <xf numFmtId="37" fontId="5" fillId="0" borderId="5" xfId="0" applyNumberFormat="1" applyFont="1" applyBorder="1" applyAlignment="1" applyProtection="1">
      <alignment horizontal="right"/>
      <protection locked="0"/>
    </xf>
    <xf numFmtId="37" fontId="5" fillId="0" borderId="2" xfId="0" applyNumberFormat="1" applyFont="1" applyBorder="1" applyAlignment="1" applyProtection="1">
      <alignment horizontal="right"/>
      <protection locked="0"/>
    </xf>
    <xf numFmtId="37" fontId="5" fillId="0" borderId="3" xfId="0" applyNumberFormat="1" applyFont="1" applyBorder="1" applyAlignment="1">
      <alignment horizontal="right"/>
    </xf>
    <xf numFmtId="0" fontId="10" fillId="0" borderId="0" xfId="0" applyFont="1" applyFill="1" applyBorder="1"/>
    <xf numFmtId="0" fontId="7" fillId="0" borderId="4" xfId="2" applyFont="1" applyBorder="1" applyAlignment="1">
      <alignment vertical="center"/>
    </xf>
    <xf numFmtId="37" fontId="8" fillId="0" borderId="5" xfId="0" applyNumberFormat="1" applyFont="1" applyBorder="1" applyAlignment="1" applyProtection="1">
      <alignment horizontal="right"/>
      <protection locked="0"/>
    </xf>
    <xf numFmtId="37" fontId="8" fillId="0" borderId="2" xfId="0" applyNumberFormat="1" applyFont="1" applyBorder="1" applyAlignment="1" applyProtection="1">
      <alignment horizontal="right"/>
      <protection locked="0"/>
    </xf>
    <xf numFmtId="37" fontId="7" fillId="0" borderId="3" xfId="0" applyNumberFormat="1" applyFont="1" applyBorder="1" applyAlignment="1">
      <alignment horizontal="right"/>
    </xf>
    <xf numFmtId="37" fontId="3" fillId="0" borderId="23" xfId="1" applyNumberFormat="1" applyFont="1" applyBorder="1" applyAlignment="1">
      <alignment horizontal="center" vertical="center" wrapText="1"/>
    </xf>
    <xf numFmtId="37" fontId="3" fillId="0" borderId="24" xfId="1" applyNumberFormat="1" applyFont="1" applyBorder="1" applyAlignment="1">
      <alignment horizontal="center" vertical="center" wrapText="1"/>
    </xf>
    <xf numFmtId="37" fontId="3" fillId="0" borderId="25" xfId="1" applyNumberFormat="1" applyFont="1" applyBorder="1" applyAlignment="1">
      <alignment horizontal="center" vertical="center" wrapText="1"/>
    </xf>
    <xf numFmtId="37" fontId="3" fillId="0" borderId="26" xfId="1" applyNumberFormat="1" applyFont="1" applyBorder="1" applyAlignment="1">
      <alignment horizontal="center" vertical="center" wrapText="1"/>
    </xf>
    <xf numFmtId="37" fontId="3" fillId="0" borderId="7" xfId="1" applyNumberFormat="1" applyFont="1" applyBorder="1" applyAlignment="1">
      <alignment horizontal="center" vertical="center" wrapText="1"/>
    </xf>
    <xf numFmtId="37" fontId="3" fillId="0" borderId="6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_VYKAZY_color_16_6_99" xfId="2" xr:uid="{550DBEC1-AD6F-4CE8-A8D3-5DB749E47241}"/>
    <cellStyle name="normální_J-K-2006-02" xfId="1" xr:uid="{37F7FF09-ACA2-418C-9261-261E6BB42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43D6-978B-4881-A6B5-D9D004A8F21A}">
  <sheetPr>
    <pageSetUpPr fitToPage="1"/>
  </sheetPr>
  <dimension ref="A1:E35"/>
  <sheetViews>
    <sheetView tabSelected="1" workbookViewId="0">
      <selection activeCell="A40" sqref="A40"/>
    </sheetView>
  </sheetViews>
  <sheetFormatPr defaultRowHeight="15" x14ac:dyDescent="0.25"/>
  <cols>
    <col min="1" max="1" width="41.42578125" customWidth="1"/>
    <col min="5" max="5" width="11" bestFit="1" customWidth="1"/>
  </cols>
  <sheetData>
    <row r="1" spans="1:5" x14ac:dyDescent="0.25">
      <c r="A1" s="52" t="s">
        <v>48</v>
      </c>
    </row>
    <row r="2" spans="1:5" ht="15" customHeight="1" x14ac:dyDescent="0.25"/>
    <row r="3" spans="1:5" ht="15.75" thickBot="1" x14ac:dyDescent="0.3">
      <c r="B3" t="s">
        <v>26</v>
      </c>
    </row>
    <row r="4" spans="1:5" x14ac:dyDescent="0.25">
      <c r="B4" s="69" t="s">
        <v>15</v>
      </c>
      <c r="C4" s="70"/>
      <c r="D4" s="71"/>
    </row>
    <row r="5" spans="1:5" x14ac:dyDescent="0.25">
      <c r="B5" s="72"/>
      <c r="C5" s="73"/>
      <c r="D5" s="74"/>
    </row>
    <row r="6" spans="1:5" x14ac:dyDescent="0.25">
      <c r="B6" s="34" t="s">
        <v>16</v>
      </c>
      <c r="C6" s="35" t="s">
        <v>17</v>
      </c>
      <c r="D6" s="36" t="s">
        <v>18</v>
      </c>
    </row>
    <row r="7" spans="1:5" ht="15.75" thickBot="1" x14ac:dyDescent="0.3">
      <c r="B7" s="37"/>
      <c r="C7" s="38"/>
      <c r="D7" s="44"/>
    </row>
    <row r="8" spans="1:5" ht="15.75" thickBot="1" x14ac:dyDescent="0.3">
      <c r="A8" s="58" t="s">
        <v>0</v>
      </c>
      <c r="B8" s="1">
        <v>16915991</v>
      </c>
      <c r="C8" s="2">
        <v>-645814</v>
      </c>
      <c r="D8" s="3">
        <v>16270177</v>
      </c>
    </row>
    <row r="9" spans="1:5" ht="15.75" thickBot="1" x14ac:dyDescent="0.3">
      <c r="A9" s="4" t="s">
        <v>1</v>
      </c>
      <c r="B9" s="5">
        <v>1786312</v>
      </c>
      <c r="C9" s="5">
        <v>-1634</v>
      </c>
      <c r="D9" s="6">
        <v>1784678</v>
      </c>
    </row>
    <row r="10" spans="1:5" x14ac:dyDescent="0.25">
      <c r="A10" s="20" t="s">
        <v>2</v>
      </c>
      <c r="B10" s="7"/>
      <c r="C10" s="8"/>
      <c r="D10" s="9">
        <v>0</v>
      </c>
    </row>
    <row r="11" spans="1:5" x14ac:dyDescent="0.25">
      <c r="A11" s="21" t="s">
        <v>3</v>
      </c>
      <c r="B11" s="39">
        <v>1050819</v>
      </c>
      <c r="C11" s="40"/>
      <c r="D11" s="41">
        <v>1050819</v>
      </c>
      <c r="E11" s="57" t="s">
        <v>52</v>
      </c>
    </row>
    <row r="12" spans="1:5" x14ac:dyDescent="0.25">
      <c r="A12" s="24" t="s">
        <v>4</v>
      </c>
      <c r="B12" s="10"/>
      <c r="C12" s="11"/>
      <c r="D12" s="9">
        <v>0</v>
      </c>
      <c r="E12" s="57"/>
    </row>
    <row r="13" spans="1:5" x14ac:dyDescent="0.25">
      <c r="A13" s="24" t="s">
        <v>5</v>
      </c>
      <c r="B13" s="10">
        <v>31304</v>
      </c>
      <c r="C13" s="11"/>
      <c r="D13" s="9">
        <v>31304</v>
      </c>
      <c r="E13" s="57" t="s">
        <v>55</v>
      </c>
    </row>
    <row r="14" spans="1:5" x14ac:dyDescent="0.25">
      <c r="A14" s="24" t="s">
        <v>6</v>
      </c>
      <c r="B14" s="10">
        <v>704189</v>
      </c>
      <c r="C14" s="11">
        <v>-1634</v>
      </c>
      <c r="D14" s="9">
        <v>702555</v>
      </c>
      <c r="E14" s="57"/>
    </row>
    <row r="15" spans="1:5" x14ac:dyDescent="0.25">
      <c r="A15" s="28" t="s">
        <v>7</v>
      </c>
      <c r="B15" s="12"/>
      <c r="C15" s="13"/>
      <c r="D15" s="14">
        <v>0</v>
      </c>
      <c r="E15" s="57"/>
    </row>
    <row r="16" spans="1:5" x14ac:dyDescent="0.25">
      <c r="A16" s="28" t="s">
        <v>8</v>
      </c>
      <c r="B16" s="12"/>
      <c r="C16" s="13"/>
      <c r="D16" s="14">
        <v>0</v>
      </c>
      <c r="E16" s="57"/>
    </row>
    <row r="17" spans="1:5" x14ac:dyDescent="0.25">
      <c r="A17" s="28" t="s">
        <v>9</v>
      </c>
      <c r="B17" s="12">
        <v>698899</v>
      </c>
      <c r="C17" s="13"/>
      <c r="D17" s="15">
        <v>698899</v>
      </c>
      <c r="E17" s="57" t="s">
        <v>51</v>
      </c>
    </row>
    <row r="18" spans="1:5" ht="15.75" thickBot="1" x14ac:dyDescent="0.3">
      <c r="A18" s="30" t="s">
        <v>10</v>
      </c>
      <c r="B18" s="16">
        <v>5290</v>
      </c>
      <c r="C18" s="17">
        <v>-1634</v>
      </c>
      <c r="D18" s="18">
        <v>3656</v>
      </c>
      <c r="E18" s="57" t="s">
        <v>54</v>
      </c>
    </row>
    <row r="19" spans="1:5" ht="15.75" thickBot="1" x14ac:dyDescent="0.3">
      <c r="A19" s="4" t="s">
        <v>11</v>
      </c>
      <c r="B19" s="5">
        <v>15129679</v>
      </c>
      <c r="C19" s="5">
        <v>-644180</v>
      </c>
      <c r="D19" s="19">
        <v>14485499</v>
      </c>
      <c r="E19" s="57"/>
    </row>
    <row r="20" spans="1:5" x14ac:dyDescent="0.25">
      <c r="A20" s="20" t="s">
        <v>2</v>
      </c>
      <c r="B20" s="7">
        <v>2139332</v>
      </c>
      <c r="C20" s="8">
        <v>-637160</v>
      </c>
      <c r="D20" s="9">
        <v>1502172</v>
      </c>
      <c r="E20" s="57" t="s">
        <v>53</v>
      </c>
    </row>
    <row r="21" spans="1:5" x14ac:dyDescent="0.25">
      <c r="A21" s="21" t="s">
        <v>3</v>
      </c>
      <c r="B21" s="42">
        <v>9309069</v>
      </c>
      <c r="C21" s="40"/>
      <c r="D21" s="43">
        <v>9309069</v>
      </c>
      <c r="E21" s="57" t="s">
        <v>52</v>
      </c>
    </row>
    <row r="22" spans="1:5" x14ac:dyDescent="0.25">
      <c r="A22" s="24" t="s">
        <v>4</v>
      </c>
      <c r="B22" s="22"/>
      <c r="C22" s="11"/>
      <c r="D22" s="23">
        <v>0</v>
      </c>
      <c r="E22" s="57"/>
    </row>
    <row r="23" spans="1:5" x14ac:dyDescent="0.25">
      <c r="A23" s="24" t="s">
        <v>6</v>
      </c>
      <c r="B23" s="22">
        <v>3681278</v>
      </c>
      <c r="C23" s="22">
        <v>-7020</v>
      </c>
      <c r="D23" s="25">
        <v>3674258</v>
      </c>
      <c r="E23" s="57"/>
    </row>
    <row r="24" spans="1:5" x14ac:dyDescent="0.25">
      <c r="A24" s="26" t="s">
        <v>7</v>
      </c>
      <c r="B24" s="27"/>
      <c r="C24" s="13"/>
      <c r="D24" s="15">
        <v>0</v>
      </c>
      <c r="E24" s="57"/>
    </row>
    <row r="25" spans="1:5" x14ac:dyDescent="0.25">
      <c r="A25" s="28" t="s">
        <v>12</v>
      </c>
      <c r="B25" s="27"/>
      <c r="C25" s="13"/>
      <c r="D25" s="15">
        <v>0</v>
      </c>
      <c r="E25" s="57"/>
    </row>
    <row r="26" spans="1:5" x14ac:dyDescent="0.25">
      <c r="A26" s="28" t="s">
        <v>13</v>
      </c>
      <c r="B26" s="27">
        <v>56338</v>
      </c>
      <c r="C26" s="13"/>
      <c r="D26" s="15">
        <v>56338</v>
      </c>
      <c r="E26" s="57" t="s">
        <v>56</v>
      </c>
    </row>
    <row r="27" spans="1:5" x14ac:dyDescent="0.25">
      <c r="A27" s="28" t="s">
        <v>14</v>
      </c>
      <c r="B27" s="29">
        <v>2704860</v>
      </c>
      <c r="C27" s="13">
        <v>-2647</v>
      </c>
      <c r="D27" s="15">
        <v>2702213</v>
      </c>
      <c r="E27" s="57" t="s">
        <v>57</v>
      </c>
    </row>
    <row r="28" spans="1:5" x14ac:dyDescent="0.25">
      <c r="A28" s="28" t="s">
        <v>9</v>
      </c>
      <c r="B28" s="59">
        <v>745392</v>
      </c>
      <c r="C28" s="13"/>
      <c r="D28" s="15">
        <v>745392</v>
      </c>
      <c r="E28" s="57" t="s">
        <v>59</v>
      </c>
    </row>
    <row r="29" spans="1:5" ht="15.75" thickBot="1" x14ac:dyDescent="0.3">
      <c r="A29" s="30" t="s">
        <v>10</v>
      </c>
      <c r="B29" s="31">
        <v>174688</v>
      </c>
      <c r="C29" s="32">
        <v>-4373</v>
      </c>
      <c r="D29" s="33">
        <v>170315</v>
      </c>
      <c r="E29" s="57" t="s">
        <v>58</v>
      </c>
    </row>
    <row r="31" spans="1:5" ht="15.75" hidden="1" thickBot="1" x14ac:dyDescent="0.3"/>
    <row r="32" spans="1:5" ht="15.75" hidden="1" thickBot="1" x14ac:dyDescent="0.3">
      <c r="A32" s="60" t="s">
        <v>62</v>
      </c>
      <c r="B32" s="61">
        <v>928342</v>
      </c>
      <c r="C32" s="62">
        <v>-394687</v>
      </c>
      <c r="D32" s="63">
        <v>533655</v>
      </c>
      <c r="E32" s="64" t="s">
        <v>63</v>
      </c>
    </row>
    <row r="33" spans="1:5" ht="15.75" hidden="1" thickBot="1" x14ac:dyDescent="0.3"/>
    <row r="34" spans="1:5" ht="15.75" hidden="1" thickBot="1" x14ac:dyDescent="0.3">
      <c r="A34" s="65" t="s">
        <v>64</v>
      </c>
      <c r="B34" s="66">
        <v>287909</v>
      </c>
      <c r="C34" s="67">
        <v>-26664</v>
      </c>
      <c r="D34" s="68">
        <v>261245</v>
      </c>
      <c r="E34" s="64" t="s">
        <v>65</v>
      </c>
    </row>
    <row r="35" spans="1:5" hidden="1" x14ac:dyDescent="0.25"/>
  </sheetData>
  <sheetProtection algorithmName="SHA-512" hashValue="r7gKY9XEkg5auzkEHwJbQJyIj6lfOv/T7JSrWlP7OGQJ08Z4WK+qSZl85rBlLk03aHoRyCES2osbzjuUPObz2A==" saltValue="w8+TapZYGf1av0E0AvOkuw==" spinCount="100000" sheet="1" objects="1" scenarios="1" selectLockedCells="1" sort="0" autoFilter="0" selectUnlockedCells="1"/>
  <mergeCells count="1">
    <mergeCell ref="B4:D5"/>
  </mergeCells>
  <dataValidations count="2">
    <dataValidation type="whole" allowBlank="1" showInputMessage="1" showErrorMessage="1" errorTitle="POZOR!" error="Je nutné zadat záporné číslo." sqref="C24:C29 C15:C18 C10:C13 C20:C22" xr:uid="{7C4578E0-6B43-4781-8742-281D82549157}">
      <formula1>-9.99999999999999E+29</formula1>
      <formula2>0</formula2>
    </dataValidation>
    <dataValidation type="whole" showErrorMessage="1" errorTitle="POZOR!" error="Je nutné zadat celé číslo, tzn. bez desetinných míst." sqref="C9 B9:B18 C23 B20:B29 C14" xr:uid="{18E9959E-7E56-4526-A919-69A3FBF91BF0}">
      <formula1>-9999999999999990000</formula1>
      <formula2>9.99999999999999E+26</formula2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6984-D331-4122-8F7C-31851B52F182}">
  <dimension ref="A1:J38"/>
  <sheetViews>
    <sheetView workbookViewId="0">
      <selection activeCell="A2" sqref="A2"/>
    </sheetView>
  </sheetViews>
  <sheetFormatPr defaultRowHeight="15" x14ac:dyDescent="0.25"/>
  <cols>
    <col min="1" max="1" width="56.5703125" bestFit="1" customWidth="1"/>
    <col min="2" max="2" width="13.5703125" bestFit="1" customWidth="1"/>
    <col min="3" max="3" width="11.42578125" bestFit="1" customWidth="1"/>
    <col min="4" max="4" width="12.28515625" bestFit="1" customWidth="1"/>
    <col min="5" max="5" width="71.7109375" bestFit="1" customWidth="1"/>
    <col min="6" max="6" width="12" bestFit="1" customWidth="1"/>
    <col min="7" max="7" width="9.85546875" bestFit="1" customWidth="1"/>
    <col min="8" max="8" width="12" bestFit="1" customWidth="1"/>
    <col min="9" max="9" width="9.85546875" bestFit="1" customWidth="1"/>
    <col min="10" max="10" width="12" bestFit="1" customWidth="1"/>
  </cols>
  <sheetData>
    <row r="1" spans="1:4" x14ac:dyDescent="0.25">
      <c r="A1" s="52" t="s">
        <v>48</v>
      </c>
    </row>
    <row r="2" spans="1:4" x14ac:dyDescent="0.25">
      <c r="A2" t="s">
        <v>60</v>
      </c>
    </row>
    <row r="5" spans="1:4" x14ac:dyDescent="0.25">
      <c r="D5" t="s">
        <v>26</v>
      </c>
    </row>
    <row r="6" spans="1:4" x14ac:dyDescent="0.25">
      <c r="B6" s="51" t="s">
        <v>16</v>
      </c>
      <c r="C6" s="51" t="s">
        <v>17</v>
      </c>
      <c r="D6" s="51" t="s">
        <v>18</v>
      </c>
    </row>
    <row r="7" spans="1:4" x14ac:dyDescent="0.25">
      <c r="A7" s="45" t="s">
        <v>3</v>
      </c>
      <c r="B7" s="46">
        <v>9309069</v>
      </c>
      <c r="C7" s="45"/>
      <c r="D7" s="47">
        <f>B7+C7</f>
        <v>9309069</v>
      </c>
    </row>
    <row r="11" spans="1:4" x14ac:dyDescent="0.25">
      <c r="A11" s="52" t="s">
        <v>32</v>
      </c>
    </row>
    <row r="12" spans="1:4" x14ac:dyDescent="0.25">
      <c r="A12" s="45" t="s">
        <v>43</v>
      </c>
      <c r="B12" s="51" t="s">
        <v>19</v>
      </c>
      <c r="C12" s="51" t="s">
        <v>20</v>
      </c>
      <c r="D12" s="51" t="s">
        <v>21</v>
      </c>
    </row>
    <row r="13" spans="1:4" x14ac:dyDescent="0.25">
      <c r="A13" s="45" t="s">
        <v>27</v>
      </c>
      <c r="B13" s="46">
        <v>250000000</v>
      </c>
      <c r="C13" s="45">
        <v>24.885000000000002</v>
      </c>
      <c r="D13" s="49">
        <f>B13*C13</f>
        <v>6221250000</v>
      </c>
    </row>
    <row r="14" spans="1:4" x14ac:dyDescent="0.25">
      <c r="A14" s="45" t="s">
        <v>28</v>
      </c>
      <c r="B14" s="46">
        <v>24935000</v>
      </c>
      <c r="C14" s="45">
        <v>24.885000000000002</v>
      </c>
      <c r="D14" s="49">
        <f t="shared" ref="D14:D18" si="0">B14*C14</f>
        <v>620507475</v>
      </c>
    </row>
    <row r="15" spans="1:4" x14ac:dyDescent="0.25">
      <c r="A15" s="45" t="s">
        <v>29</v>
      </c>
      <c r="B15" s="46">
        <v>10545343.629999999</v>
      </c>
      <c r="C15" s="45">
        <v>24.885000000000002</v>
      </c>
      <c r="D15" s="49">
        <f t="shared" si="0"/>
        <v>262420876.23255</v>
      </c>
    </row>
    <row r="16" spans="1:4" x14ac:dyDescent="0.25">
      <c r="A16" s="45" t="s">
        <v>30</v>
      </c>
      <c r="B16" s="46">
        <v>1000000</v>
      </c>
      <c r="C16" s="45">
        <v>24.885000000000002</v>
      </c>
      <c r="D16" s="49">
        <f t="shared" si="0"/>
        <v>24885000</v>
      </c>
    </row>
    <row r="17" spans="1:10" x14ac:dyDescent="0.25">
      <c r="A17" s="45" t="s">
        <v>31</v>
      </c>
      <c r="B17" s="46">
        <v>4565000</v>
      </c>
      <c r="C17" s="45">
        <v>24.885000000000002</v>
      </c>
      <c r="D17" s="49">
        <f t="shared" si="0"/>
        <v>113600025</v>
      </c>
    </row>
    <row r="18" spans="1:10" x14ac:dyDescent="0.25">
      <c r="A18" s="45" t="s">
        <v>50</v>
      </c>
      <c r="B18" s="46">
        <v>38701029.340000004</v>
      </c>
      <c r="C18" s="45">
        <v>24.885000000000002</v>
      </c>
      <c r="D18" s="49">
        <f t="shared" si="0"/>
        <v>963075115.12590015</v>
      </c>
    </row>
    <row r="19" spans="1:10" x14ac:dyDescent="0.25">
      <c r="A19" s="53" t="s">
        <v>25</v>
      </c>
      <c r="B19" s="54">
        <f>SUM(B13:B18)</f>
        <v>329746372.97000003</v>
      </c>
      <c r="C19" s="45">
        <v>24.885000000000002</v>
      </c>
      <c r="D19" s="55">
        <f>SUM(D13:D18)</f>
        <v>8205738491.3584499</v>
      </c>
      <c r="H19" s="48"/>
      <c r="I19" s="48"/>
      <c r="J19" s="48"/>
    </row>
    <row r="21" spans="1:10" x14ac:dyDescent="0.25">
      <c r="A21" s="52" t="s">
        <v>34</v>
      </c>
      <c r="D21" s="51" t="s">
        <v>21</v>
      </c>
    </row>
    <row r="22" spans="1:10" x14ac:dyDescent="0.25">
      <c r="A22" s="45" t="s">
        <v>35</v>
      </c>
      <c r="B22" s="54">
        <v>4574772.2300000004</v>
      </c>
      <c r="C22" s="45">
        <v>24.885000000000002</v>
      </c>
      <c r="D22" s="55">
        <f t="shared" ref="D22" si="1">B22*C22</f>
        <v>113843206.94355002</v>
      </c>
      <c r="E22" t="s">
        <v>33</v>
      </c>
    </row>
    <row r="24" spans="1:10" x14ac:dyDescent="0.25">
      <c r="B24" s="50"/>
    </row>
    <row r="25" spans="1:10" x14ac:dyDescent="0.25">
      <c r="A25" s="53" t="s">
        <v>45</v>
      </c>
      <c r="B25" s="45"/>
      <c r="C25" s="45"/>
      <c r="D25" s="51" t="s">
        <v>21</v>
      </c>
    </row>
    <row r="26" spans="1:10" x14ac:dyDescent="0.25">
      <c r="A26" s="45" t="s">
        <v>36</v>
      </c>
      <c r="B26" s="46"/>
      <c r="C26" s="45"/>
      <c r="D26" s="49">
        <v>111902578.19</v>
      </c>
      <c r="E26" t="s">
        <v>46</v>
      </c>
      <c r="F26" s="48"/>
    </row>
    <row r="27" spans="1:10" x14ac:dyDescent="0.25">
      <c r="A27" s="45" t="s">
        <v>37</v>
      </c>
      <c r="B27" s="46"/>
      <c r="C27" s="45"/>
      <c r="D27" s="49">
        <v>730959851.00999999</v>
      </c>
      <c r="E27" t="s">
        <v>46</v>
      </c>
      <c r="F27" s="48"/>
    </row>
    <row r="28" spans="1:10" x14ac:dyDescent="0.25">
      <c r="A28" s="45" t="s">
        <v>38</v>
      </c>
      <c r="B28" s="46"/>
      <c r="C28" s="45"/>
      <c r="D28" s="49">
        <v>56086249.310000002</v>
      </c>
      <c r="E28" t="s">
        <v>47</v>
      </c>
      <c r="F28" s="48"/>
    </row>
    <row r="29" spans="1:10" x14ac:dyDescent="0.25">
      <c r="A29" s="45" t="s">
        <v>39</v>
      </c>
      <c r="B29" s="46"/>
      <c r="C29" s="45"/>
      <c r="D29" s="49">
        <v>43232609.100000001</v>
      </c>
      <c r="E29" t="s">
        <v>46</v>
      </c>
      <c r="F29" s="48"/>
    </row>
    <row r="30" spans="1:10" x14ac:dyDescent="0.25">
      <c r="A30" s="45" t="s">
        <v>40</v>
      </c>
      <c r="B30" s="46"/>
      <c r="C30" s="45"/>
      <c r="D30" s="49">
        <v>11592999.43</v>
      </c>
      <c r="E30" t="s">
        <v>46</v>
      </c>
      <c r="F30" s="48"/>
    </row>
    <row r="31" spans="1:10" x14ac:dyDescent="0.25">
      <c r="A31" s="45" t="s">
        <v>41</v>
      </c>
      <c r="B31" s="46"/>
      <c r="C31" s="45"/>
      <c r="D31" s="49">
        <v>1389755.28</v>
      </c>
      <c r="E31" t="s">
        <v>46</v>
      </c>
      <c r="F31" s="48"/>
    </row>
    <row r="32" spans="1:10" x14ac:dyDescent="0.25">
      <c r="A32" s="45" t="s">
        <v>42</v>
      </c>
      <c r="B32" s="46"/>
      <c r="C32" s="45"/>
      <c r="D32" s="49">
        <v>4895009.6900000004</v>
      </c>
      <c r="E32" t="s">
        <v>46</v>
      </c>
      <c r="F32" s="48"/>
    </row>
    <row r="33" spans="1:7" x14ac:dyDescent="0.25">
      <c r="A33" s="45" t="s">
        <v>49</v>
      </c>
      <c r="B33" s="46"/>
      <c r="C33" s="45"/>
      <c r="D33" s="49">
        <v>29427836.25</v>
      </c>
      <c r="F33" s="48"/>
    </row>
    <row r="34" spans="1:7" x14ac:dyDescent="0.25">
      <c r="A34" s="53" t="s">
        <v>25</v>
      </c>
      <c r="B34" s="53"/>
      <c r="C34" s="53"/>
      <c r="D34" s="54">
        <f>SUM(D26:D33)</f>
        <v>989486888.25999999</v>
      </c>
      <c r="F34" s="48"/>
      <c r="G34" s="48"/>
    </row>
    <row r="36" spans="1:7" x14ac:dyDescent="0.25">
      <c r="D36" s="51" t="s">
        <v>21</v>
      </c>
    </row>
    <row r="37" spans="1:7" x14ac:dyDescent="0.25">
      <c r="A37" s="53" t="s">
        <v>25</v>
      </c>
      <c r="B37" s="53"/>
      <c r="C37" s="53"/>
      <c r="D37" s="54">
        <f>D34+D22+D19</f>
        <v>9309068586.5620003</v>
      </c>
    </row>
    <row r="38" spans="1:7" x14ac:dyDescent="0.25">
      <c r="D38" s="48"/>
    </row>
  </sheetData>
  <sheetProtection algorithmName="SHA-512" hashValue="vcUGp2fmaceeG1U/bUdUMT8dDpEsCKpFBHnD8fzUmXxT1tp2M/+cfzf909gmPSYfydcl+w9WTfZ1kbdyqyDOWA==" saltValue="eGh0HKwT310G2/d13UR9GA==" spinCount="100000" sheet="1" objects="1" scenarios="1" selectLockedCells="1" sort="0" autoFilter="0" selectUnlockedCells="1"/>
  <dataValidations disablePrompts="1" count="2">
    <dataValidation type="whole" showErrorMessage="1" errorTitle="POZOR!" error="Je nutné zadat celé číslo, tzn. bez desetinných míst." sqref="B7" xr:uid="{EEC6C812-8085-41F5-AF43-5EE94D03DC40}">
      <formula1>-9999999999999990000</formula1>
      <formula2>9.99999999999999E+26</formula2>
    </dataValidation>
    <dataValidation type="whole" allowBlank="1" showInputMessage="1" showErrorMessage="1" errorTitle="POZOR!" error="Je nutné zadat záporné číslo." sqref="C7" xr:uid="{903000A3-8E20-4ADE-B1E5-F537D3F87526}">
      <formula1>-9.99999999999999E+29</formula1>
      <formula2>0</formula2>
    </dataValidation>
  </dataValidation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05F7-5ECA-4694-A68B-13D878FEAC6D}">
  <dimension ref="A1:E17"/>
  <sheetViews>
    <sheetView workbookViewId="0">
      <selection activeCell="E14" sqref="E14"/>
    </sheetView>
  </sheetViews>
  <sheetFormatPr defaultRowHeight="15" x14ac:dyDescent="0.25"/>
  <cols>
    <col min="1" max="1" width="41.85546875" bestFit="1" customWidth="1"/>
    <col min="2" max="2" width="9.85546875" bestFit="1" customWidth="1"/>
    <col min="3" max="3" width="7.5703125" bestFit="1" customWidth="1"/>
    <col min="4" max="4" width="12.28515625" bestFit="1" customWidth="1"/>
    <col min="5" max="5" width="50.42578125" bestFit="1" customWidth="1"/>
  </cols>
  <sheetData>
    <row r="1" spans="1:5" x14ac:dyDescent="0.25">
      <c r="A1" s="52" t="s">
        <v>48</v>
      </c>
    </row>
    <row r="2" spans="1:5" x14ac:dyDescent="0.25">
      <c r="A2" t="s">
        <v>61</v>
      </c>
    </row>
    <row r="3" spans="1:5" x14ac:dyDescent="0.25">
      <c r="D3" t="s">
        <v>26</v>
      </c>
    </row>
    <row r="4" spans="1:5" x14ac:dyDescent="0.25">
      <c r="B4" s="45" t="s">
        <v>16</v>
      </c>
      <c r="C4" s="45" t="s">
        <v>17</v>
      </c>
      <c r="D4" s="45" t="s">
        <v>18</v>
      </c>
    </row>
    <row r="5" spans="1:5" x14ac:dyDescent="0.25">
      <c r="A5" s="45" t="s">
        <v>3</v>
      </c>
      <c r="B5" s="46">
        <v>1050819</v>
      </c>
      <c r="C5" s="45"/>
      <c r="D5" s="47">
        <f>B5+C5</f>
        <v>1050819</v>
      </c>
    </row>
    <row r="9" spans="1:5" x14ac:dyDescent="0.25">
      <c r="A9" s="45" t="s">
        <v>43</v>
      </c>
      <c r="B9" s="45" t="s">
        <v>19</v>
      </c>
      <c r="C9" s="45" t="s">
        <v>20</v>
      </c>
      <c r="D9" s="45" t="s">
        <v>21</v>
      </c>
    </row>
    <row r="10" spans="1:5" x14ac:dyDescent="0.25">
      <c r="A10" s="45" t="s">
        <v>22</v>
      </c>
      <c r="B10" s="46">
        <v>25840143.66</v>
      </c>
      <c r="C10" s="45">
        <v>24.885000000000002</v>
      </c>
      <c r="D10" s="47">
        <f>B10*C10</f>
        <v>643031974.97909999</v>
      </c>
      <c r="E10" t="s">
        <v>23</v>
      </c>
    </row>
    <row r="13" spans="1:5" x14ac:dyDescent="0.25">
      <c r="A13" s="45" t="s">
        <v>43</v>
      </c>
      <c r="B13" s="45"/>
      <c r="C13" s="45"/>
      <c r="D13" s="45" t="s">
        <v>21</v>
      </c>
    </row>
    <row r="14" spans="1:5" ht="30" x14ac:dyDescent="0.25">
      <c r="A14" s="45" t="s">
        <v>24</v>
      </c>
      <c r="B14" s="45"/>
      <c r="C14" s="45"/>
      <c r="D14" s="47">
        <v>407786923.49000001</v>
      </c>
      <c r="E14" s="56" t="s">
        <v>44</v>
      </c>
    </row>
    <row r="16" spans="1:5" x14ac:dyDescent="0.25">
      <c r="D16" s="45" t="s">
        <v>21</v>
      </c>
    </row>
    <row r="17" spans="1:4" x14ac:dyDescent="0.25">
      <c r="A17" s="45" t="s">
        <v>25</v>
      </c>
      <c r="B17" s="45"/>
      <c r="C17" s="45"/>
      <c r="D17" s="46">
        <f>D10+D14</f>
        <v>1050818898.4691</v>
      </c>
    </row>
  </sheetData>
  <sheetProtection algorithmName="SHA-512" hashValue="V2NULG0ZQHkuUv0EoZSL7yd1tAss28iglhilVpSFwJBz1MGhRd928zycgqxnyLKhF1zh4uUbmEGIxPE/rhMH7A==" saltValue="YVsxSwx0CQ3rwJjr9rNRbA==" spinCount="100000" sheet="1" objects="1" scenarios="1" selectLockedCells="1" sort="0" autoFilter="0" selectUnlockedCells="1"/>
  <dataValidations count="2">
    <dataValidation type="whole" showErrorMessage="1" errorTitle="POZOR!" error="Je nutné zadat celé číslo, tzn. bez desetinných míst." sqref="B5" xr:uid="{6BD95B84-C640-4CE9-9D6D-A0DAC3705731}">
      <formula1>-9999999999999990000</formula1>
      <formula2>9.99999999999999E+26</formula2>
    </dataValidation>
    <dataValidation type="whole" allowBlank="1" showInputMessage="1" showErrorMessage="1" errorTitle="POZOR!" error="Je nutné zadat záporné číslo." sqref="C5" xr:uid="{CBF58FA8-2AF3-4C76-A3AE-3B83751DE543}">
      <formula1>-9.99999999999999E+29</formula1>
      <formula2>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Pohledávky</vt:lpstr>
      <vt:lpstr>Pohledávky - ovládaná - short</vt:lpstr>
      <vt:lpstr>Pohledávky - ovládaná - long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Jindrich Mokry</dc:creator>
  <cp:lastModifiedBy>Wolf Theiss</cp:lastModifiedBy>
  <cp:lastPrinted>2024-03-01T13:24:24Z</cp:lastPrinted>
  <dcterms:created xsi:type="dcterms:W3CDTF">2023-11-08T15:39:27Z</dcterms:created>
  <dcterms:modified xsi:type="dcterms:W3CDTF">2024-03-10T08:16:00Z</dcterms:modified>
</cp:coreProperties>
</file>